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G25" i="1"/>
  <c r="G27"/>
  <c r="G28"/>
  <c r="G29"/>
  <c r="G30"/>
  <c r="G31"/>
  <c r="G32"/>
  <c r="G33"/>
  <c r="G34"/>
  <c r="G35"/>
  <c r="G36"/>
  <c r="G37"/>
  <c r="G38"/>
  <c r="G39"/>
  <c r="G41"/>
  <c r="G42"/>
  <c r="G43"/>
  <c r="G44"/>
  <c r="G24"/>
  <c r="G23"/>
  <c r="D36"/>
  <c r="D30"/>
  <c r="D27"/>
  <c r="D24"/>
  <c r="D44" l="1"/>
  <c r="G9"/>
  <c r="G12"/>
  <c r="G14"/>
  <c r="G15"/>
  <c r="G16"/>
  <c r="G17"/>
  <c r="G18"/>
  <c r="G19"/>
  <c r="G20"/>
  <c r="G22"/>
  <c r="D13"/>
  <c r="G13" s="1"/>
  <c r="D11"/>
  <c r="G11" s="1"/>
  <c r="D8"/>
  <c r="D23" l="1"/>
  <c r="G8"/>
</calcChain>
</file>

<file path=xl/sharedStrings.xml><?xml version="1.0" encoding="utf-8"?>
<sst xmlns="http://schemas.openxmlformats.org/spreadsheetml/2006/main" count="52" uniqueCount="37">
  <si>
    <t>Oznaka</t>
  </si>
  <si>
    <t>A. RAČUN PRIHODA I RASHODA</t>
  </si>
  <si>
    <t>Izvor: 1 OPĆI PRIHODI I PRIMICI</t>
  </si>
  <si>
    <t>Izvor: 11 Opći prihodi i primici</t>
  </si>
  <si>
    <t>Izvor: 18 Prenesena sredstva -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</si>
  <si>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</si>
  <si>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</si>
  <si>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</si>
  <si>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</si>
  <si>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</si>
  <si>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</si>
  <si>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52 Pomoći - proračunski korisnici</t>
  </si>
  <si>
    <t>Izvor: 6 DONACIJE</t>
  </si>
  <si>
    <t>Izvor: 62 Donacije - proračunski korisnici</t>
  </si>
  <si>
    <t>Izvor: 7 PRIHODI OD PRODAJE ILI ZAMJENE NEFINANCIJSKE IMOVINE I NAKNADE S NASLOVA OSIGURANJA</t>
  </si>
  <si>
    <t>Izvor: 72 Prihodi od prodaje ili zamjene nefinancijske imovine i naknade s naslova osiguranja</t>
  </si>
  <si>
    <t>Izvor: 73 Prihodi od prodaje ili zamjene nefin. imov. i naknade štete s nalova osiguranja - prorač. korisnici</t>
  </si>
  <si>
    <t>SVEUKUPNO PRIHODI</t>
  </si>
  <si>
    <t>Izvor: 38 Prenesena sredstva - vlastiti prihodi proračunskih korisnika</t>
  </si>
  <si>
    <t>Izvor: 48 Prenesena sredstva - namjenski prihodi</t>
  </si>
  <si>
    <t>Izvor: 68 Prenesena sredstva - donacije</t>
  </si>
  <si>
    <t>Izvor: 8 NAMJENSKI PRIMICI</t>
  </si>
  <si>
    <t>Izvor: 83 Namjenski primici-proračunski korisnici</t>
  </si>
  <si>
    <t>SVEUKUPNO RASHODI</t>
  </si>
  <si>
    <t>Izvršenje I - XII 2023.</t>
  </si>
  <si>
    <t xml:space="preserve">Izvorni plan 2024. </t>
  </si>
  <si>
    <t xml:space="preserve">Tekući plan 2024. </t>
  </si>
  <si>
    <t>Izvršenje I-XII 2024.</t>
  </si>
  <si>
    <t xml:space="preserve">Indeks 5/2 </t>
  </si>
  <si>
    <t xml:space="preserve">Indeks 5/4 </t>
  </si>
  <si>
    <t>43513 THALASSOTHERAPIA - SPECIJALNA BOLNICA ZA MEDICINSKU REHABILITACIJU BOLESTI SRCA, PLUĆA I REUMATIZMA</t>
  </si>
  <si>
    <t xml:space="preserve">I. OPĆI DIO </t>
  </si>
  <si>
    <t>RAČUN PRIHODA I RASHODA - IZVJEŠTAJ O PRIHODIMA I RASHODIMA PREMA IZVORIMA FINANCIRANJA</t>
  </si>
  <si>
    <t>za razdoblje od 01.01.2024. do 31.12.2024.</t>
  </si>
  <si>
    <t>PREDSJEDNIK UPRAVNOG VIJEĆA</t>
  </si>
  <si>
    <t>Ivan Vidaković, mag.iur.</t>
  </si>
  <si>
    <t>_______________________________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</si>
</sst>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left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1" fillId="33" borderId="10" xfId="0" applyFont="1" applyFill="1" applyBorder="1" applyAlignment="1">
      <alignment horizontal="right" wrapText="1" indent="1"/>
    </xf>
    <xf numFmtId="0" fontId="21" fillId="33" borderId="10" xfId="0" applyFont="1" applyFill="1" applyBorder="1" applyAlignment="1">
      <alignment horizontal="left" wrapText="1" indent="1"/>
    </xf>
    <xf numFmtId="0" fontId="19" fillId="0" borderId="12" xfId="0" applyFont="1" applyBorder="1" applyAlignment="1">
      <alignment horizontal="center" vertical="center" wrapText="1" indent="1"/>
    </xf>
    <xf numFmtId="0" fontId="19" fillId="0" borderId="13" xfId="0" applyFont="1" applyBorder="1" applyAlignment="1">
      <alignment horizontal="center" vertical="center" wrapText="1" indent="1"/>
    </xf>
    <xf numFmtId="0" fontId="19" fillId="0" borderId="14" xfId="0" applyFont="1" applyBorder="1" applyAlignment="1">
      <alignment horizontal="center" vertical="center" wrapText="1" indent="1"/>
    </xf>
    <xf numFmtId="0" fontId="19" fillId="0" borderId="15" xfId="0" applyFont="1" applyBorder="1" applyAlignment="1">
      <alignment horizontal="center" vertical="center" wrapText="1" inden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 indent="1"/>
    </xf>
    <xf numFmtId="0" fontId="19" fillId="0" borderId="17" xfId="0" applyFont="1" applyBorder="1" applyAlignment="1">
      <alignment horizontal="center" vertical="center" wrapText="1" indent="1"/>
    </xf>
    <xf numFmtId="0" fontId="19" fillId="0" borderId="19" xfId="0" applyFont="1" applyBorder="1" applyAlignment="1">
      <alignment horizontal="center" vertical="center" wrapText="1" indent="1"/>
    </xf>
    <xf numFmtId="0" fontId="19" fillId="0" borderId="16" xfId="0" applyFont="1" applyBorder="1" applyAlignment="1">
      <alignment horizontal="center" vertical="center" wrapText="1" indent="1"/>
    </xf>
    <xf numFmtId="0" fontId="23" fillId="0" borderId="0" xfId="0" applyFont="1" applyAlignment="1">
      <alignment horizontal="left" indent="1"/>
    </xf>
    <xf numFmtId="0" fontId="22" fillId="34" borderId="11" xfId="0" applyFont="1" applyFill="1" applyBorder="1" applyAlignment="1">
      <alignment horizontal="left" wrapText="1" indent="1"/>
    </xf>
    <xf numFmtId="4" fontId="22" fillId="34" borderId="10" xfId="0" applyNumberFormat="1" applyFont="1" applyFill="1" applyBorder="1" applyAlignment="1">
      <alignment horizontal="right" wrapText="1" indent="1"/>
    </xf>
    <xf numFmtId="0" fontId="22" fillId="34" borderId="10" xfId="0" applyFont="1" applyFill="1" applyBorder="1" applyAlignment="1">
      <alignment horizontal="right" wrapText="1" indent="1"/>
    </xf>
    <xf numFmtId="4" fontId="18" fillId="0" borderId="0" xfId="0" applyNumberFormat="1" applyFont="1" applyAlignment="1">
      <alignment horizontal="left" indent="1"/>
    </xf>
    <xf numFmtId="0" fontId="22" fillId="34" borderId="20" xfId="0" applyFont="1" applyFill="1" applyBorder="1" applyAlignment="1">
      <alignment horizontal="left" wrapText="1" indent="1"/>
    </xf>
    <xf numFmtId="0" fontId="20" fillId="34" borderId="21" xfId="0" applyFont="1" applyFill="1" applyBorder="1" applyAlignment="1">
      <alignment horizontal="left" wrapText="1" indent="1"/>
    </xf>
    <xf numFmtId="0" fontId="21" fillId="33" borderId="22" xfId="0" applyFont="1" applyFill="1" applyBorder="1" applyAlignment="1">
      <alignment horizontal="left" wrapText="1" indent="3"/>
    </xf>
    <xf numFmtId="2" fontId="21" fillId="33" borderId="23" xfId="0" applyNumberFormat="1" applyFont="1" applyFill="1" applyBorder="1" applyAlignment="1">
      <alignment horizontal="right" wrapText="1" indent="1"/>
    </xf>
    <xf numFmtId="0" fontId="22" fillId="34" borderId="22" xfId="0" applyFont="1" applyFill="1" applyBorder="1" applyAlignment="1">
      <alignment horizontal="left" wrapText="1" indent="1"/>
    </xf>
    <xf numFmtId="2" fontId="22" fillId="34" borderId="23" xfId="0" applyNumberFormat="1" applyFont="1" applyFill="1" applyBorder="1" applyAlignment="1">
      <alignment horizontal="right" wrapText="1" indent="1"/>
    </xf>
    <xf numFmtId="0" fontId="22" fillId="34" borderId="24" xfId="0" applyFont="1" applyFill="1" applyBorder="1" applyAlignment="1">
      <alignment horizontal="left" wrapText="1" indent="1"/>
    </xf>
    <xf numFmtId="4" fontId="22" fillId="34" borderId="25" xfId="0" applyNumberFormat="1" applyFont="1" applyFill="1" applyBorder="1" applyAlignment="1">
      <alignment horizontal="right" wrapText="1" indent="1"/>
    </xf>
    <xf numFmtId="0" fontId="22" fillId="34" borderId="25" xfId="0" applyFont="1" applyFill="1" applyBorder="1" applyAlignment="1">
      <alignment horizontal="right" wrapText="1" indent="1"/>
    </xf>
    <xf numFmtId="2" fontId="22" fillId="34" borderId="26" xfId="0" applyNumberFormat="1" applyFont="1" applyFill="1" applyBorder="1" applyAlignment="1">
      <alignment horizontal="right" wrapText="1" indent="1"/>
    </xf>
    <xf numFmtId="0" fontId="19" fillId="0" borderId="16" xfId="0" applyFont="1" applyFill="1" applyBorder="1" applyAlignment="1">
      <alignment horizontal="center" vertical="center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topLeftCell="A7" workbookViewId="0">
      <selection activeCell="B47" sqref="B47"/>
    </sheetView>
  </sheetViews>
  <sheetFormatPr defaultRowHeight="11.25"/>
  <cols>
    <col min="1" max="1" width="40" style="1" customWidth="1"/>
    <col min="2" max="5" width="16.7109375" style="1" customWidth="1"/>
    <col min="6" max="7" width="10.7109375" style="1" customWidth="1"/>
    <col min="8" max="9" width="9.140625" style="1"/>
    <col min="10" max="10" width="15.5703125" style="1" bestFit="1" customWidth="1"/>
    <col min="11" max="16384" width="9.140625" style="1"/>
  </cols>
  <sheetData>
    <row r="1" spans="1:7">
      <c r="A1" s="1" t="s">
        <v>30</v>
      </c>
    </row>
    <row r="2" spans="1:7">
      <c r="A2" s="1" t="s">
        <v>31</v>
      </c>
    </row>
    <row r="3" spans="1:7">
      <c r="A3" s="1" t="s">
        <v>32</v>
      </c>
    </row>
    <row r="4" spans="1:7" ht="12" thickBot="1">
      <c r="A4" s="1" t="s">
        <v>33</v>
      </c>
    </row>
    <row r="5" spans="1:7" ht="39" customHeight="1" thickBot="1">
      <c r="A5" s="8" t="s">
        <v>0</v>
      </c>
      <c r="B5" s="9" t="s">
        <v>24</v>
      </c>
      <c r="C5" s="11" t="s">
        <v>25</v>
      </c>
      <c r="D5" s="30" t="s">
        <v>26</v>
      </c>
      <c r="E5" s="11" t="s">
        <v>27</v>
      </c>
      <c r="F5" s="14" t="s">
        <v>28</v>
      </c>
      <c r="G5" s="13" t="s">
        <v>29</v>
      </c>
    </row>
    <row r="6" spans="1:7" ht="14.25" customHeight="1" thickBot="1">
      <c r="A6" s="5">
        <v>1</v>
      </c>
      <c r="B6" s="10">
        <v>2</v>
      </c>
      <c r="C6" s="6">
        <v>3</v>
      </c>
      <c r="D6" s="12">
        <v>4</v>
      </c>
      <c r="E6" s="6">
        <v>5</v>
      </c>
      <c r="F6" s="12">
        <v>6</v>
      </c>
      <c r="G6" s="7">
        <v>7</v>
      </c>
    </row>
    <row r="7" spans="1:7" ht="30" customHeight="1">
      <c r="A7" s="20" t="s">
        <v>1</v>
      </c>
      <c r="B7" s="16"/>
      <c r="C7" s="16"/>
      <c r="D7" s="16"/>
      <c r="E7" s="16"/>
      <c r="F7" s="16"/>
      <c r="G7" s="21"/>
    </row>
    <row r="8" spans="1:7" ht="25.5" customHeight="1">
      <c r="A8" s="22" t="s">
        <v>2</v>
      </c>
      <c r="B8" s="2">
        <v>150853.73000000001</v>
      </c>
      <c r="C8" s="2">
        <v>614500</v>
      </c>
      <c r="D8" s="2">
        <f>D9+D10</f>
        <v>614500</v>
      </c>
      <c r="E8" s="2">
        <v>255872.78</v>
      </c>
      <c r="F8" s="3">
        <v>169.62</v>
      </c>
      <c r="G8" s="23">
        <f>E8/D8*100</f>
        <v>41.639183075671276</v>
      </c>
    </row>
    <row r="9" spans="1:7" ht="25.5" customHeight="1">
      <c r="A9" s="22" t="s">
        <v>3</v>
      </c>
      <c r="B9" s="2">
        <v>55698.75</v>
      </c>
      <c r="C9" s="2">
        <v>502000</v>
      </c>
      <c r="D9" s="2">
        <v>502000</v>
      </c>
      <c r="E9" s="2">
        <v>255872.78</v>
      </c>
      <c r="F9" s="3">
        <v>459.39</v>
      </c>
      <c r="G9" s="23">
        <f t="shared" ref="G9:G22" si="0">E9/D9*100</f>
        <v>50.970673306772909</v>
      </c>
    </row>
    <row r="10" spans="1:7" ht="25.5" customHeight="1">
      <c r="A10" s="22" t="s">
        <v>4</v>
      </c>
      <c r="B10" s="2">
        <v>95154.98</v>
      </c>
      <c r="C10" s="2">
        <v>112500</v>
      </c>
      <c r="D10" s="2">
        <v>112500</v>
      </c>
      <c r="E10" s="4"/>
      <c r="F10" s="4"/>
      <c r="G10" s="23"/>
    </row>
    <row r="11" spans="1:7" ht="25.5" customHeight="1">
      <c r="A11" s="22" t="s">
        <v>5</v>
      </c>
      <c r="B11" s="2">
        <v>2180503.4900000002</v>
      </c>
      <c r="C11" s="2">
        <v>2530900</v>
      </c>
      <c r="D11" s="2">
        <f>D12</f>
        <v>2180900</v>
      </c>
      <c r="E11" s="2">
        <v>2183522.37</v>
      </c>
      <c r="F11" s="3">
        <v>100.14</v>
      </c>
      <c r="G11" s="23">
        <f t="shared" si="0"/>
        <v>100.12024256041086</v>
      </c>
    </row>
    <row r="12" spans="1:7" ht="25.5" customHeight="1">
      <c r="A12" s="22" t="s">
        <v>6</v>
      </c>
      <c r="B12" s="2">
        <v>2180503.4900000002</v>
      </c>
      <c r="C12" s="2">
        <v>2530900</v>
      </c>
      <c r="D12" s="2">
        <v>2180900</v>
      </c>
      <c r="E12" s="2">
        <v>2183522.37</v>
      </c>
      <c r="F12" s="3">
        <v>100.14</v>
      </c>
      <c r="G12" s="23">
        <f t="shared" si="0"/>
        <v>100.12024256041086</v>
      </c>
    </row>
    <row r="13" spans="1:7" ht="25.5" customHeight="1">
      <c r="A13" s="22" t="s">
        <v>7</v>
      </c>
      <c r="B13" s="2">
        <v>10092105.949999999</v>
      </c>
      <c r="C13" s="2">
        <v>11162180</v>
      </c>
      <c r="D13" s="2">
        <f>D14+D15</f>
        <v>12161500</v>
      </c>
      <c r="E13" s="2">
        <v>12306290.18</v>
      </c>
      <c r="F13" s="3">
        <v>121.94</v>
      </c>
      <c r="G13" s="23">
        <f t="shared" si="0"/>
        <v>101.19056185503432</v>
      </c>
    </row>
    <row r="14" spans="1:7" ht="25.5" customHeight="1">
      <c r="A14" s="22" t="s">
        <v>8</v>
      </c>
      <c r="B14" s="2">
        <v>9574634.1899999995</v>
      </c>
      <c r="C14" s="2">
        <v>10822180</v>
      </c>
      <c r="D14" s="2">
        <v>11821500</v>
      </c>
      <c r="E14" s="2">
        <v>11727717.1</v>
      </c>
      <c r="F14" s="3">
        <v>122.49</v>
      </c>
      <c r="G14" s="23">
        <f t="shared" si="0"/>
        <v>99.20667512583006</v>
      </c>
    </row>
    <row r="15" spans="1:7" ht="25.5" customHeight="1">
      <c r="A15" s="22" t="s">
        <v>9</v>
      </c>
      <c r="B15" s="2">
        <v>517471.76</v>
      </c>
      <c r="C15" s="2">
        <v>340000</v>
      </c>
      <c r="D15" s="2">
        <v>340000</v>
      </c>
      <c r="E15" s="2">
        <v>578573.07999999996</v>
      </c>
      <c r="F15" s="3">
        <v>111.81</v>
      </c>
      <c r="G15" s="23">
        <f t="shared" si="0"/>
        <v>170.16855294117644</v>
      </c>
    </row>
    <row r="16" spans="1:7" ht="25.5" customHeight="1">
      <c r="A16" s="22" t="s">
        <v>10</v>
      </c>
      <c r="B16" s="2">
        <v>117637.46</v>
      </c>
      <c r="C16" s="2">
        <v>77000</v>
      </c>
      <c r="D16" s="2">
        <v>77000</v>
      </c>
      <c r="E16" s="2">
        <v>67511</v>
      </c>
      <c r="F16" s="3">
        <v>57.39</v>
      </c>
      <c r="G16" s="23">
        <f t="shared" si="0"/>
        <v>87.676623376623368</v>
      </c>
    </row>
    <row r="17" spans="1:10" ht="25.5" customHeight="1">
      <c r="A17" s="22" t="s">
        <v>11</v>
      </c>
      <c r="B17" s="2">
        <v>117637.46</v>
      </c>
      <c r="C17" s="2">
        <v>77000</v>
      </c>
      <c r="D17" s="2">
        <v>77000</v>
      </c>
      <c r="E17" s="2">
        <v>67511</v>
      </c>
      <c r="F17" s="3">
        <v>57.39</v>
      </c>
      <c r="G17" s="23">
        <f t="shared" si="0"/>
        <v>87.676623376623368</v>
      </c>
    </row>
    <row r="18" spans="1:10" ht="25.5" customHeight="1">
      <c r="A18" s="22" t="s">
        <v>12</v>
      </c>
      <c r="B18" s="2">
        <v>16150.76</v>
      </c>
      <c r="C18" s="2">
        <v>28500</v>
      </c>
      <c r="D18" s="2">
        <v>28500</v>
      </c>
      <c r="E18" s="2">
        <v>13423.12</v>
      </c>
      <c r="F18" s="3">
        <v>83.11</v>
      </c>
      <c r="G18" s="23">
        <f t="shared" si="0"/>
        <v>47.098666666666674</v>
      </c>
    </row>
    <row r="19" spans="1:10" ht="25.5" customHeight="1">
      <c r="A19" s="22" t="s">
        <v>13</v>
      </c>
      <c r="B19" s="2">
        <v>16150.76</v>
      </c>
      <c r="C19" s="2">
        <v>28500</v>
      </c>
      <c r="D19" s="2">
        <v>28500</v>
      </c>
      <c r="E19" s="2">
        <v>13423.12</v>
      </c>
      <c r="F19" s="3">
        <v>83.11</v>
      </c>
      <c r="G19" s="23">
        <f t="shared" si="0"/>
        <v>47.098666666666674</v>
      </c>
    </row>
    <row r="20" spans="1:10" ht="38.25">
      <c r="A20" s="22" t="s">
        <v>14</v>
      </c>
      <c r="B20" s="2">
        <v>171587.9</v>
      </c>
      <c r="C20" s="2">
        <v>55000</v>
      </c>
      <c r="D20" s="2">
        <v>55000</v>
      </c>
      <c r="E20" s="2">
        <v>17702.78</v>
      </c>
      <c r="F20" s="3">
        <v>10.32</v>
      </c>
      <c r="G20" s="23">
        <f t="shared" si="0"/>
        <v>32.186872727272728</v>
      </c>
    </row>
    <row r="21" spans="1:10" ht="38.25">
      <c r="A21" s="22" t="s">
        <v>15</v>
      </c>
      <c r="B21" s="2">
        <v>40000</v>
      </c>
      <c r="C21" s="4"/>
      <c r="D21" s="4"/>
      <c r="E21" s="4"/>
      <c r="F21" s="4"/>
      <c r="G21" s="23"/>
    </row>
    <row r="22" spans="1:10" ht="38.25">
      <c r="A22" s="22" t="s">
        <v>16</v>
      </c>
      <c r="B22" s="2">
        <v>131587.9</v>
      </c>
      <c r="C22" s="2">
        <v>55000</v>
      </c>
      <c r="D22" s="2">
        <v>55000</v>
      </c>
      <c r="E22" s="2">
        <v>17702.78</v>
      </c>
      <c r="F22" s="3">
        <v>13.45</v>
      </c>
      <c r="G22" s="23">
        <f t="shared" si="0"/>
        <v>32.186872727272728</v>
      </c>
    </row>
    <row r="23" spans="1:10" ht="30" customHeight="1">
      <c r="A23" s="24" t="s">
        <v>17</v>
      </c>
      <c r="B23" s="17">
        <v>12728839.289999999</v>
      </c>
      <c r="C23" s="17">
        <v>14468080</v>
      </c>
      <c r="D23" s="17">
        <f>D8+D11+D13+D16+D18+D20</f>
        <v>15117400</v>
      </c>
      <c r="E23" s="17">
        <v>14844322.23</v>
      </c>
      <c r="F23" s="18">
        <v>116.62</v>
      </c>
      <c r="G23" s="25">
        <f>E23/D23*100</f>
        <v>98.193619471602261</v>
      </c>
      <c r="J23" s="19"/>
    </row>
    <row r="24" spans="1:10" ht="25.5" customHeight="1">
      <c r="A24" s="22" t="s">
        <v>2</v>
      </c>
      <c r="B24" s="2">
        <v>150853.73000000001</v>
      </c>
      <c r="C24" s="2">
        <v>614500</v>
      </c>
      <c r="D24" s="2">
        <f>D25+D26</f>
        <v>614500</v>
      </c>
      <c r="E24" s="2">
        <v>255872.78</v>
      </c>
      <c r="F24" s="3">
        <v>169.62</v>
      </c>
      <c r="G24" s="23">
        <f>E24/D24*100</f>
        <v>41.639183075671276</v>
      </c>
    </row>
    <row r="25" spans="1:10" ht="25.5" customHeight="1">
      <c r="A25" s="22" t="s">
        <v>3</v>
      </c>
      <c r="B25" s="2">
        <v>55698.75</v>
      </c>
      <c r="C25" s="2">
        <v>502000</v>
      </c>
      <c r="D25" s="2">
        <v>502000</v>
      </c>
      <c r="E25" s="2">
        <v>255872.78</v>
      </c>
      <c r="F25" s="3">
        <v>459.39</v>
      </c>
      <c r="G25" s="23">
        <f t="shared" ref="G25:G44" si="1">E25/D25*100</f>
        <v>50.970673306772909</v>
      </c>
    </row>
    <row r="26" spans="1:10" ht="25.5" customHeight="1">
      <c r="A26" s="22" t="s">
        <v>4</v>
      </c>
      <c r="B26" s="2">
        <v>95154.98</v>
      </c>
      <c r="C26" s="2">
        <v>112500</v>
      </c>
      <c r="D26" s="2">
        <v>112500</v>
      </c>
      <c r="E26" s="4"/>
      <c r="F26" s="4"/>
      <c r="G26" s="23"/>
    </row>
    <row r="27" spans="1:10" ht="25.5" customHeight="1">
      <c r="A27" s="22" t="s">
        <v>5</v>
      </c>
      <c r="B27" s="2">
        <v>2372595.2400000002</v>
      </c>
      <c r="C27" s="2">
        <v>2595952.9</v>
      </c>
      <c r="D27" s="2">
        <f>D28+D29</f>
        <v>2245880.8199999998</v>
      </c>
      <c r="E27" s="2">
        <v>2158473.14</v>
      </c>
      <c r="F27" s="3">
        <v>90.98</v>
      </c>
      <c r="G27" s="23">
        <f t="shared" si="1"/>
        <v>96.108089119350524</v>
      </c>
    </row>
    <row r="28" spans="1:10" ht="25.5">
      <c r="A28" s="22" t="s">
        <v>6</v>
      </c>
      <c r="B28" s="2">
        <v>2115127.73</v>
      </c>
      <c r="C28" s="2">
        <v>2530900</v>
      </c>
      <c r="D28" s="2">
        <v>2180900</v>
      </c>
      <c r="E28" s="2">
        <v>2093492.32</v>
      </c>
      <c r="F28" s="3">
        <v>98.98</v>
      </c>
      <c r="G28" s="23">
        <f t="shared" si="1"/>
        <v>95.992128020541983</v>
      </c>
    </row>
    <row r="29" spans="1:10" ht="25.5">
      <c r="A29" s="22" t="s">
        <v>18</v>
      </c>
      <c r="B29" s="2">
        <v>257467.51</v>
      </c>
      <c r="C29" s="2">
        <v>65052.9</v>
      </c>
      <c r="D29" s="2">
        <v>64980.82</v>
      </c>
      <c r="E29" s="2">
        <v>64980.82</v>
      </c>
      <c r="F29" s="3">
        <v>25.24</v>
      </c>
      <c r="G29" s="23">
        <f t="shared" si="1"/>
        <v>100</v>
      </c>
    </row>
    <row r="30" spans="1:10" ht="25.5">
      <c r="A30" s="22" t="s">
        <v>7</v>
      </c>
      <c r="B30" s="2">
        <v>9734652.7799999993</v>
      </c>
      <c r="C30" s="2">
        <v>11135927.48</v>
      </c>
      <c r="D30" s="2">
        <f>D31+D32+D33</f>
        <v>12203747.48</v>
      </c>
      <c r="E30" s="2">
        <v>11981819.689999999</v>
      </c>
      <c r="F30" s="3">
        <v>123.08</v>
      </c>
      <c r="G30" s="23">
        <f t="shared" si="1"/>
        <v>98.181478350287847</v>
      </c>
    </row>
    <row r="31" spans="1:10" ht="25.5">
      <c r="A31" s="22" t="s">
        <v>8</v>
      </c>
      <c r="B31" s="2">
        <v>9290310.7100000009</v>
      </c>
      <c r="C31" s="2">
        <v>10822180</v>
      </c>
      <c r="D31" s="2">
        <v>11821500</v>
      </c>
      <c r="E31" s="2">
        <v>11360998.890000001</v>
      </c>
      <c r="F31" s="3">
        <v>122.29</v>
      </c>
      <c r="G31" s="23">
        <f t="shared" si="1"/>
        <v>96.104545869813478</v>
      </c>
    </row>
    <row r="32" spans="1:10" ht="25.5">
      <c r="A32" s="22" t="s">
        <v>9</v>
      </c>
      <c r="B32" s="2">
        <v>378146</v>
      </c>
      <c r="C32" s="2">
        <v>29424</v>
      </c>
      <c r="D32" s="2">
        <v>97924</v>
      </c>
      <c r="E32" s="2">
        <v>336497.32</v>
      </c>
      <c r="F32" s="3">
        <v>88.99</v>
      </c>
      <c r="G32" s="23">
        <f t="shared" si="1"/>
        <v>343.63110167068339</v>
      </c>
    </row>
    <row r="33" spans="1:10" ht="25.5">
      <c r="A33" s="22" t="s">
        <v>19</v>
      </c>
      <c r="B33" s="2">
        <v>66196.070000000007</v>
      </c>
      <c r="C33" s="2">
        <v>284323.48</v>
      </c>
      <c r="D33" s="2">
        <v>284323.48</v>
      </c>
      <c r="E33" s="2">
        <v>284323.48</v>
      </c>
      <c r="F33" s="3">
        <v>429.52</v>
      </c>
      <c r="G33" s="23">
        <f t="shared" si="1"/>
        <v>100</v>
      </c>
    </row>
    <row r="34" spans="1:10" ht="25.5" customHeight="1">
      <c r="A34" s="22" t="s">
        <v>10</v>
      </c>
      <c r="B34" s="2">
        <v>117637.46</v>
      </c>
      <c r="C34" s="2">
        <v>77000</v>
      </c>
      <c r="D34" s="2">
        <v>77000</v>
      </c>
      <c r="E34" s="2">
        <v>67511</v>
      </c>
      <c r="F34" s="3">
        <v>57.39</v>
      </c>
      <c r="G34" s="23">
        <f t="shared" si="1"/>
        <v>87.676623376623368</v>
      </c>
    </row>
    <row r="35" spans="1:10" ht="25.5" customHeight="1">
      <c r="A35" s="22" t="s">
        <v>11</v>
      </c>
      <c r="B35" s="2">
        <v>117637.46</v>
      </c>
      <c r="C35" s="2">
        <v>77000</v>
      </c>
      <c r="D35" s="2">
        <v>77000</v>
      </c>
      <c r="E35" s="2">
        <v>67511</v>
      </c>
      <c r="F35" s="3">
        <v>57.39</v>
      </c>
      <c r="G35" s="23">
        <f t="shared" si="1"/>
        <v>87.676623376623368</v>
      </c>
    </row>
    <row r="36" spans="1:10" ht="25.5" customHeight="1">
      <c r="A36" s="22" t="s">
        <v>12</v>
      </c>
      <c r="B36" s="2">
        <v>16116.43</v>
      </c>
      <c r="C36" s="2">
        <v>29620</v>
      </c>
      <c r="D36" s="2">
        <f>D37+D38</f>
        <v>29620</v>
      </c>
      <c r="E36" s="2">
        <v>13249.13</v>
      </c>
      <c r="F36" s="3">
        <v>82.21</v>
      </c>
      <c r="G36" s="23">
        <f t="shared" si="1"/>
        <v>44.730351114112082</v>
      </c>
    </row>
    <row r="37" spans="1:10" ht="25.5" customHeight="1">
      <c r="A37" s="22" t="s">
        <v>13</v>
      </c>
      <c r="B37" s="2">
        <v>15030.76</v>
      </c>
      <c r="C37" s="2">
        <v>28500</v>
      </c>
      <c r="D37" s="2">
        <v>28500</v>
      </c>
      <c r="E37" s="2">
        <v>12129.13</v>
      </c>
      <c r="F37" s="3">
        <v>80.7</v>
      </c>
      <c r="G37" s="23">
        <f t="shared" si="1"/>
        <v>42.558350877192979</v>
      </c>
    </row>
    <row r="38" spans="1:10" ht="25.5" customHeight="1">
      <c r="A38" s="22" t="s">
        <v>20</v>
      </c>
      <c r="B38" s="2">
        <v>1085.67</v>
      </c>
      <c r="C38" s="2">
        <v>1120</v>
      </c>
      <c r="D38" s="2">
        <v>1120</v>
      </c>
      <c r="E38" s="2">
        <v>1120</v>
      </c>
      <c r="F38" s="3">
        <v>103.16</v>
      </c>
      <c r="G38" s="23">
        <f t="shared" si="1"/>
        <v>100</v>
      </c>
    </row>
    <row r="39" spans="1:10" ht="38.25">
      <c r="A39" s="22" t="s">
        <v>14</v>
      </c>
      <c r="B39" s="2">
        <v>171587.9</v>
      </c>
      <c r="C39" s="2">
        <v>55000</v>
      </c>
      <c r="D39" s="2">
        <v>55000</v>
      </c>
      <c r="E39" s="2">
        <v>17702.78</v>
      </c>
      <c r="F39" s="3">
        <v>10.32</v>
      </c>
      <c r="G39" s="23">
        <f t="shared" si="1"/>
        <v>32.186872727272728</v>
      </c>
    </row>
    <row r="40" spans="1:10" ht="38.25">
      <c r="A40" s="22" t="s">
        <v>15</v>
      </c>
      <c r="B40" s="2">
        <v>40000</v>
      </c>
      <c r="C40" s="4"/>
      <c r="D40" s="4"/>
      <c r="E40" s="4"/>
      <c r="F40" s="4"/>
      <c r="G40" s="23"/>
    </row>
    <row r="41" spans="1:10" ht="38.25">
      <c r="A41" s="22" t="s">
        <v>16</v>
      </c>
      <c r="B41" s="2">
        <v>131587.9</v>
      </c>
      <c r="C41" s="2">
        <v>55000</v>
      </c>
      <c r="D41" s="2">
        <v>55000</v>
      </c>
      <c r="E41" s="2">
        <v>17702.78</v>
      </c>
      <c r="F41" s="3">
        <v>13.45</v>
      </c>
      <c r="G41" s="23">
        <f t="shared" si="1"/>
        <v>32.186872727272728</v>
      </c>
    </row>
    <row r="42" spans="1:10" ht="25.5" customHeight="1">
      <c r="A42" s="22" t="s">
        <v>21</v>
      </c>
      <c r="B42" s="4"/>
      <c r="C42" s="2">
        <v>2055000</v>
      </c>
      <c r="D42" s="2">
        <v>2055000</v>
      </c>
      <c r="E42" s="2">
        <v>2055000</v>
      </c>
      <c r="F42" s="4"/>
      <c r="G42" s="23">
        <f t="shared" si="1"/>
        <v>100</v>
      </c>
    </row>
    <row r="43" spans="1:10" ht="25.5">
      <c r="A43" s="22" t="s">
        <v>22</v>
      </c>
      <c r="B43" s="4"/>
      <c r="C43" s="2">
        <v>2055000</v>
      </c>
      <c r="D43" s="2">
        <v>2055000</v>
      </c>
      <c r="E43" s="2">
        <v>2055000</v>
      </c>
      <c r="F43" s="4"/>
      <c r="G43" s="23">
        <f t="shared" si="1"/>
        <v>100</v>
      </c>
    </row>
    <row r="44" spans="1:10" ht="30" customHeight="1" thickBot="1">
      <c r="A44" s="26" t="s">
        <v>23</v>
      </c>
      <c r="B44" s="27">
        <v>12563443.539999999</v>
      </c>
      <c r="C44" s="27">
        <v>16563000.380000001</v>
      </c>
      <c r="D44" s="27">
        <f>D24+D27+D30+D34+D36+D39+D42</f>
        <v>17280748.300000001</v>
      </c>
      <c r="E44" s="27">
        <v>16549628.52</v>
      </c>
      <c r="F44" s="28">
        <v>131.72999999999999</v>
      </c>
      <c r="G44" s="29">
        <f t="shared" si="1"/>
        <v>95.769165968351032</v>
      </c>
      <c r="J44" s="19"/>
    </row>
    <row r="45" spans="1:10" ht="12.75">
      <c r="G45" s="15"/>
      <c r="J45" s="19"/>
    </row>
    <row r="46" spans="1:10" ht="12.75">
      <c r="E46" s="1" t="s">
        <v>34</v>
      </c>
      <c r="G46" s="15"/>
    </row>
    <row r="47" spans="1:10" ht="12.75">
      <c r="D47" s="19"/>
      <c r="E47" s="1" t="s">
        <v>35</v>
      </c>
      <c r="G47" s="15"/>
    </row>
    <row r="48" spans="1:10" ht="12.75">
      <c r="G48" s="15"/>
    </row>
    <row r="49" spans="5:7" ht="12.75">
      <c r="E49" s="1" t="s">
        <v>36</v>
      </c>
      <c r="G49" s="15"/>
    </row>
    <row r="50" spans="5:7" ht="12.75">
      <c r="G50" s="15"/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Cristina Radioni-Samsa</dc:creator>
  <cp:lastModifiedBy>csamsa</cp:lastModifiedBy>
  <cp:lastPrinted>2025-02-21T08:48:31Z</cp:lastPrinted>
  <dcterms:created xsi:type="dcterms:W3CDTF">2025-02-20T08:35:22Z</dcterms:created>
  <dcterms:modified xsi:type="dcterms:W3CDTF">2025-02-24T13:04:11Z</dcterms:modified>
</cp:coreProperties>
</file>